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C:\Users\biczysko\Desktop\"/>
    </mc:Choice>
  </mc:AlternateContent>
  <bookViews>
    <workbookView xWindow="0" yWindow="0" windowWidth="24615" windowHeight="11385"/>
  </bookViews>
  <sheets>
    <sheet name="TER pdf" sheetId="5" r:id="rId1"/>
  </sheets>
  <definedNames>
    <definedName name="_xlnm.Print_Area" localSheetId="0">'TER pdf'!$A$1:$G$27</definedName>
  </definedNames>
  <calcPr calcId="162913"/>
</workbook>
</file>

<file path=xl/calcChain.xml><?xml version="1.0" encoding="utf-8"?>
<calcChain xmlns="http://schemas.openxmlformats.org/spreadsheetml/2006/main">
  <c r="G24" i="5" l="1"/>
  <c r="G23" i="5"/>
  <c r="G21" i="5"/>
  <c r="G20" i="5"/>
  <c r="G19" i="5"/>
  <c r="G18" i="5"/>
  <c r="G17" i="5"/>
  <c r="G16" i="5"/>
  <c r="G15" i="5"/>
  <c r="G14" i="5"/>
  <c r="A14" i="5"/>
  <c r="A15" i="5" s="1"/>
  <c r="A16" i="5" s="1"/>
  <c r="A17" i="5" s="1"/>
  <c r="A18" i="5" s="1"/>
  <c r="A19" i="5" s="1"/>
  <c r="A20" i="5" s="1"/>
  <c r="A21" i="5" s="1"/>
  <c r="A23" i="5" s="1"/>
  <c r="A24" i="5" s="1"/>
  <c r="G13" i="5"/>
  <c r="G11" i="5"/>
  <c r="G10" i="5"/>
  <c r="G8" i="5"/>
  <c r="F25" i="5" s="1"/>
  <c r="F26" i="5" s="1"/>
  <c r="F27" i="5" s="1"/>
</calcChain>
</file>

<file path=xl/sharedStrings.xml><?xml version="1.0" encoding="utf-8"?>
<sst xmlns="http://schemas.openxmlformats.org/spreadsheetml/2006/main" count="67" uniqueCount="53">
  <si>
    <t>Lp</t>
  </si>
  <si>
    <t>Nr specyfikacji</t>
  </si>
  <si>
    <t>Opis pozycji</t>
  </si>
  <si>
    <t>Ilość</t>
  </si>
  <si>
    <t>J.m.</t>
  </si>
  <si>
    <t>Cena</t>
  </si>
  <si>
    <t>Wartość</t>
  </si>
  <si>
    <t>D.01.00.00</t>
  </si>
  <si>
    <t>Roboty przygotowawcze</t>
  </si>
  <si>
    <t>D.01.01.01</t>
  </si>
  <si>
    <t>Roboty pomiarowe przy liniowych robotach ziemnych - trasa dróg w terenie równinnym</t>
  </si>
  <si>
    <t>km</t>
  </si>
  <si>
    <t>D.02.00.00</t>
  </si>
  <si>
    <t>Roboty ziemne</t>
  </si>
  <si>
    <t>D.02.01.01</t>
  </si>
  <si>
    <t>Roboty ziemne wykonywane koparkami przedsiębiernymi o poj. łyżki 0,60 m3 z transportem urobku samochodami samowyładowczymi o ładowności ponad 5 do 10 t,  grunt kat. III-IV na odległość zmiejsca zakupu do miejsca wbudowania</t>
  </si>
  <si>
    <t>D.02.03.01</t>
  </si>
  <si>
    <t>Formowanie nasypów o wysokości do 3,0 m spycharkami 110 kW, z zagęszczeniem nasypu, z ziemi dostarczanej środkami transportu kołowego: grunt kat. III -IV</t>
  </si>
  <si>
    <t>D.05.00.00</t>
  </si>
  <si>
    <t>Nawierzchnie</t>
  </si>
  <si>
    <t>D.05.03.11</t>
  </si>
  <si>
    <t>Roboty remontowe - frezowanie nawierzchni bitumicznej z wywozem materiału z rozbiórki na odległość do 1 km - grubość frezowania : do 4 cm</t>
  </si>
  <si>
    <t>D.05.03.05</t>
  </si>
  <si>
    <t>Wyrównanie istniejącej podbudowy mieszanką mineralno-asfaltową: ręczne rozścielenie z mechanicznym zagęszcz.</t>
  </si>
  <si>
    <t>t</t>
  </si>
  <si>
    <t>D.04.03.01</t>
  </si>
  <si>
    <t>Mechaniczne oczyszczenie i skropienie podbudowy lub nawierzchni betonowej (bitumicznej) emulsją, przy zużyciu 0.5 kg/m2 emulsji asfaltowej wraz z zabezpieczeniem powierzchni roztworem mleczka wapiennego w ilości 250g/m2 +/- 20g</t>
  </si>
  <si>
    <t>D.05.03.26</t>
  </si>
  <si>
    <t>Warstwa przeciwspękaniowa pod warstwy bitumiczne - geosiatka typu 120/120 z włókien szklanych nasączonej polimeroasfaltem</t>
  </si>
  <si>
    <t>Nawierzchnia z mieszanek mineralno-asfaltowych, grysowo-żwirowych ACW 16 - warstwa wiążąca po zagęszczeniu o grubości: 4 cm</t>
  </si>
  <si>
    <t>Nawierzchnia z mieszanek mineralno-asfaltowych, grysowo-żwirowych - warstwa wiążąca po zagęszczeniu o grubości: ponad 4 cm - dodatek za każdy dalszy 1 cm</t>
  </si>
  <si>
    <t>D.05.03.13</t>
  </si>
  <si>
    <t>Nawierzchnia z mieszanek mastyksowo-grysowych SMA 8 - warstwa ścieralna po zagęszczeniu o grubości: 3 cm</t>
  </si>
  <si>
    <t>Nawierzchnia z mieszanek mineralno-asfaltowych, grysowych - warstwa ścieralna po zagęszczeniu o grubości: ponad 3 cm - dodatek za każdy dalszy 1 cm</t>
  </si>
  <si>
    <t>D.06.00.00</t>
  </si>
  <si>
    <t>Roboty wykończeniowe</t>
  </si>
  <si>
    <t>D.06.03.01</t>
  </si>
  <si>
    <t>Mechaniczne plantowanie powierzchni gruntu rodzimego kat.IV</t>
  </si>
  <si>
    <t>Oznakowanie poziome jezdni farbami chlorokauczukowymi - linie segregacyjne i krawędziowe ciągłe malowane: mechanicznie</t>
  </si>
  <si>
    <t>TABELA ELEMENTÓW ROZLICZENIOWYCH</t>
  </si>
  <si>
    <t>Wartość netto:</t>
  </si>
  <si>
    <t>Podatek VAT 23%</t>
  </si>
  <si>
    <t>Wartość brutto:</t>
  </si>
  <si>
    <t>D.07.01.01</t>
  </si>
  <si>
    <r>
      <t>m</t>
    </r>
    <r>
      <rPr>
        <vertAlign val="superscript"/>
        <sz val="10"/>
        <color indexed="8"/>
        <rFont val="Times New Roman CE"/>
        <family val="1"/>
        <charset val="238"/>
      </rPr>
      <t>2</t>
    </r>
  </si>
  <si>
    <r>
      <t>m</t>
    </r>
    <r>
      <rPr>
        <vertAlign val="superscript"/>
        <sz val="10"/>
        <color indexed="8"/>
        <rFont val="Times New Roman CE"/>
        <family val="1"/>
        <charset val="238"/>
      </rPr>
      <t>3</t>
    </r>
  </si>
  <si>
    <r>
      <t>m</t>
    </r>
    <r>
      <rPr>
        <vertAlign val="superscript"/>
        <sz val="10"/>
        <color indexed="8"/>
        <rFont val="Times New Roman CE"/>
        <family val="1"/>
        <charset val="238"/>
      </rPr>
      <t>2</t>
    </r>
    <r>
      <rPr>
        <sz val="11"/>
        <color indexed="8"/>
        <rFont val="Calibri"/>
        <family val="2"/>
        <charset val="238"/>
      </rPr>
      <t/>
    </r>
  </si>
  <si>
    <t>I.</t>
  </si>
  <si>
    <t>II.</t>
  </si>
  <si>
    <t>III.</t>
  </si>
  <si>
    <t>IV.</t>
  </si>
  <si>
    <t>Remont drogi wojewódzkiej nr 308 odcinek Kopaszewo - Jerka                                                 od km 63+500,00 do km 64+250,00</t>
  </si>
  <si>
    <t>Kopaszewo - Jerka od km 63+500,00 do km 64+250,00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</si>
</sst>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vertAlign val="superscript"/>
      <sz val="10"/>
      <color indexed="8"/>
      <name val="Times New Roman CE"/>
      <family val="1"/>
      <charset val="238"/>
    </font>
    <font>
      <sz val="11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2"/>
      <color rgb="FF080000"/>
      <name val="Times New Roman CE"/>
      <family val="1"/>
      <charset val="238"/>
    </font>
    <font>
      <b/>
      <sz val="12"/>
      <color theme="1"/>
      <name val="Times New Roman CE"/>
      <family val="1"/>
      <charset val="238"/>
    </font>
    <font>
      <b/>
      <sz val="10"/>
      <color rgb="FF080000"/>
      <name val="Times New Roman CE"/>
      <family val="1"/>
      <charset val="238"/>
    </font>
    <font>
      <sz val="10"/>
      <color rgb="FF080000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2"/>
      <color theme="1"/>
      <name val="Times New Roman CE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080000"/>
      <name val="Times New Roman CE"/>
      <family val="1"/>
      <charset val="238"/>
    </font>
    <font>
      <sz val="8"/>
      <color rgb="FF080000"/>
      <name val="Times New Roman CE"/>
      <family val="1"/>
      <charset val="238"/>
    </font>
    <font>
      <sz val="10"/>
      <color theme="0"/>
      <name val="Times New Roman CE"/>
      <family val="1"/>
      <charset val="238"/>
    </font>
    <font>
      <b/>
      <sz val="10"/>
      <color theme="0"/>
      <name val="Times New Roman CE"/>
      <family val="1"/>
      <charset val="238"/>
    </font>
    <font>
      <sz val="10"/>
      <color theme="1"/>
      <name val="Times New Roman"/>
      <family val="1"/>
      <charset val="238"/>
    </font>
    <font>
      <b/>
      <sz val="16"/>
      <color rgb="FF080000"/>
      <name val="Times New Roman CE"/>
      <family val="1"/>
      <charset val="238"/>
    </font>
    <font>
      <b/>
      <sz val="14"/>
      <color rgb="FF080000"/>
      <name val="Times New Roman CE"/>
      <family val="1"/>
      <charset val="238"/>
    </font>
    <font>
      <sz val="12"/>
      <color theme="0"/>
      <name val="Times New Roman CE"/>
      <family val="1"/>
      <charset val="238"/>
    </font>
    <font>
      <sz val="12"/>
      <color theme="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0" fillId="0" borderId="0" xfId="0" applyFont="1"/>
    <xf numFmtId="0" fontId="11" fillId="0" borderId="0" xfId="0" applyFont="1"/>
    <xf numFmtId="2" fontId="3" fillId="0" borderId="0" xfId="0" applyNumberFormat="1" applyFont="1"/>
    <xf numFmtId="2" fontId="4" fillId="0" borderId="0" xfId="0" applyNumberFormat="1" applyFont="1"/>
    <xf numFmtId="2" fontId="5" fillId="0" borderId="0" xfId="0" applyNumberFormat="1" applyFont="1" applyAlignment="1">
      <alignment horizontal="right" vertical="top" wrapText="1"/>
    </xf>
    <xf numFmtId="2" fontId="8" fillId="0" borderId="0" xfId="0" applyNumberFormat="1" applyFont="1" applyAlignment="1">
      <alignment horizontal="right" vertical="top" wrapText="1"/>
    </xf>
    <xf numFmtId="2" fontId="7" fillId="0" borderId="0" xfId="0" applyNumberFormat="1" applyFont="1" applyAlignment="1">
      <alignment horizontal="right" vertical="top" wrapText="1"/>
    </xf>
    <xf numFmtId="2" fontId="10" fillId="0" borderId="0" xfId="0" applyNumberFormat="1" applyFont="1"/>
    <xf numFmtId="2" fontId="11" fillId="0" borderId="0" xfId="0" applyNumberFormat="1" applyFont="1"/>
    <xf numFmtId="2" fontId="0" fillId="0" borderId="0" xfId="0" applyNumberFormat="1"/>
    <xf numFmtId="0" fontId="7" fillId="0" borderId="5" xfId="0" applyFont="1" applyBorder="1" applyAlignment="1">
      <alignment horizontal="right" vertical="top" wrapText="1"/>
    </xf>
    <xf numFmtId="0" fontId="8" fillId="0" borderId="5" xfId="0" applyFont="1" applyBorder="1" applyAlignment="1">
      <alignment horizontal="right" vertical="top" wrapText="1"/>
    </xf>
    <xf numFmtId="0" fontId="8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right" vertical="top" wrapText="1"/>
    </xf>
    <xf numFmtId="2" fontId="14" fillId="0" borderId="6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right" vertical="top" wrapText="1"/>
    </xf>
    <xf numFmtId="0" fontId="10" fillId="0" borderId="10" xfId="0" applyFont="1" applyBorder="1"/>
    <xf numFmtId="0" fontId="10" fillId="0" borderId="0" xfId="0" applyFont="1" applyBorder="1"/>
    <xf numFmtId="0" fontId="11" fillId="0" borderId="10" xfId="0" applyFont="1" applyBorder="1"/>
    <xf numFmtId="0" fontId="11" fillId="0" borderId="0" xfId="0" applyFont="1" applyBorder="1"/>
    <xf numFmtId="0" fontId="11" fillId="0" borderId="11" xfId="0" applyFont="1" applyBorder="1"/>
    <xf numFmtId="0" fontId="11" fillId="0" borderId="3" xfId="0" applyFont="1" applyBorder="1"/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right" wrapText="1"/>
    </xf>
    <xf numFmtId="0" fontId="16" fillId="0" borderId="1" xfId="0" applyFont="1" applyBorder="1" applyAlignment="1">
      <alignment horizontal="right" wrapText="1"/>
    </xf>
    <xf numFmtId="0" fontId="20" fillId="0" borderId="1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2" fontId="20" fillId="0" borderId="2" xfId="0" applyNumberFormat="1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2" fontId="19" fillId="0" borderId="1" xfId="0" applyNumberFormat="1" applyFont="1" applyBorder="1" applyAlignment="1">
      <alignment horizontal="center" wrapText="1"/>
    </xf>
    <xf numFmtId="0" fontId="19" fillId="0" borderId="6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tabSelected="1" view="pageBreakPreview" zoomScaleNormal="100" zoomScaleSheetLayoutView="100" workbookViewId="0">
      <selection activeCell="I8" sqref="I8"/>
    </sheetView>
  </sheetViews>
  <sheetFormatPr defaultRowHeight="15" x14ac:dyDescent="0.25"/>
  <cols>
    <col min="1" max="1" width="4.28515625" customWidth="1"/>
    <col min="2" max="2" width="10.85546875" customWidth="1"/>
    <col min="3" max="3" width="54.28515625" style="1" customWidth="1"/>
    <col min="4" max="4" width="3.85546875" bestFit="1" customWidth="1"/>
    <col min="5" max="5" width="8.28515625" bestFit="1" customWidth="1"/>
    <col min="6" max="6" width="6.5703125" bestFit="1" customWidth="1"/>
    <col min="7" max="7" width="10.5703125" customWidth="1"/>
    <col min="8" max="8" width="6.5703125" style="25" bestFit="1" customWidth="1"/>
    <col min="9" max="9" width="10" bestFit="1" customWidth="1"/>
  </cols>
  <sheetData>
    <row r="1" spans="1:39" s="2" customFormat="1" ht="23.25" customHeight="1" x14ac:dyDescent="0.25">
      <c r="A1" s="50" t="s">
        <v>39</v>
      </c>
      <c r="B1" s="50"/>
      <c r="C1" s="50"/>
      <c r="D1" s="50"/>
      <c r="E1" s="50"/>
      <c r="F1" s="50"/>
      <c r="G1" s="50"/>
      <c r="H1" s="18"/>
    </row>
    <row r="2" spans="1:39" s="2" customFormat="1" ht="47.25" customHeight="1" x14ac:dyDescent="0.25">
      <c r="A2" s="51" t="s">
        <v>51</v>
      </c>
      <c r="B2" s="51"/>
      <c r="C2" s="51"/>
      <c r="D2" s="51"/>
      <c r="E2" s="51"/>
      <c r="F2" s="51"/>
      <c r="G2" s="51"/>
      <c r="H2" s="18"/>
    </row>
    <row r="3" spans="1:39" s="2" customFormat="1" ht="3" customHeight="1" x14ac:dyDescent="0.25">
      <c r="A3" s="52"/>
      <c r="B3" s="52"/>
      <c r="C3" s="52"/>
      <c r="D3" s="52"/>
      <c r="E3" s="52"/>
      <c r="F3" s="52"/>
      <c r="H3" s="18"/>
    </row>
    <row r="4" spans="1:39" s="2" customFormat="1" ht="2.1" customHeight="1" thickBot="1" x14ac:dyDescent="0.3">
      <c r="C4" s="3"/>
      <c r="H4" s="18"/>
    </row>
    <row r="5" spans="1:39" s="4" customFormat="1" ht="15.75" customHeight="1" thickBot="1" x14ac:dyDescent="0.25">
      <c r="A5" s="28" t="s">
        <v>0</v>
      </c>
      <c r="B5" s="29" t="s">
        <v>1</v>
      </c>
      <c r="C5" s="30" t="s">
        <v>2</v>
      </c>
      <c r="D5" s="31" t="s">
        <v>4</v>
      </c>
      <c r="E5" s="31" t="s">
        <v>3</v>
      </c>
      <c r="F5" s="31" t="s">
        <v>5</v>
      </c>
      <c r="G5" s="32" t="s">
        <v>6</v>
      </c>
      <c r="H5" s="19"/>
    </row>
    <row r="6" spans="1:39" s="7" customFormat="1" ht="18.75" customHeight="1" x14ac:dyDescent="0.25">
      <c r="A6" s="36"/>
      <c r="B6" s="47" t="s">
        <v>52</v>
      </c>
      <c r="C6" s="48"/>
      <c r="D6" s="48"/>
      <c r="E6" s="48"/>
      <c r="F6" s="48"/>
      <c r="G6" s="49"/>
      <c r="H6" s="20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6"/>
    </row>
    <row r="7" spans="1:39" s="15" customFormat="1" ht="12.75" x14ac:dyDescent="0.25">
      <c r="A7" s="26" t="s">
        <v>47</v>
      </c>
      <c r="B7" s="35" t="s">
        <v>7</v>
      </c>
      <c r="C7" s="53" t="s">
        <v>8</v>
      </c>
      <c r="D7" s="53"/>
      <c r="E7" s="53"/>
      <c r="F7" s="53"/>
      <c r="G7" s="54"/>
      <c r="H7" s="22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4"/>
    </row>
    <row r="8" spans="1:39" s="10" customFormat="1" ht="25.5" x14ac:dyDescent="0.25">
      <c r="A8" s="27">
        <v>1</v>
      </c>
      <c r="B8" s="11" t="s">
        <v>9</v>
      </c>
      <c r="C8" s="11" t="s">
        <v>10</v>
      </c>
      <c r="D8" s="43" t="s">
        <v>11</v>
      </c>
      <c r="E8" s="12">
        <v>0.754</v>
      </c>
      <c r="F8" s="33">
        <v>4000</v>
      </c>
      <c r="G8" s="34">
        <f>ROUND(E8*F8,2)</f>
        <v>3016</v>
      </c>
      <c r="H8" s="21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9"/>
    </row>
    <row r="9" spans="1:39" s="15" customFormat="1" ht="12.75" x14ac:dyDescent="0.25">
      <c r="A9" s="26" t="s">
        <v>48</v>
      </c>
      <c r="B9" s="35" t="s">
        <v>12</v>
      </c>
      <c r="C9" s="35" t="s">
        <v>13</v>
      </c>
      <c r="D9" s="44"/>
      <c r="E9" s="35"/>
      <c r="F9" s="45"/>
      <c r="G9" s="46"/>
      <c r="H9" s="22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4"/>
    </row>
    <row r="10" spans="1:39" s="10" customFormat="1" ht="51" x14ac:dyDescent="0.25">
      <c r="A10" s="27">
        <v>2</v>
      </c>
      <c r="B10" s="11" t="s">
        <v>14</v>
      </c>
      <c r="C10" s="11" t="s">
        <v>15</v>
      </c>
      <c r="D10" s="43" t="s">
        <v>45</v>
      </c>
      <c r="E10" s="12">
        <v>75.400000000000006</v>
      </c>
      <c r="F10" s="33">
        <v>30</v>
      </c>
      <c r="G10" s="34">
        <f>ROUND(E10*F10,2)</f>
        <v>2262</v>
      </c>
      <c r="H10" s="21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9"/>
    </row>
    <row r="11" spans="1:39" s="10" customFormat="1" ht="38.25" x14ac:dyDescent="0.25">
      <c r="A11" s="27">
        <v>3</v>
      </c>
      <c r="B11" s="11" t="s">
        <v>16</v>
      </c>
      <c r="C11" s="11" t="s">
        <v>17</v>
      </c>
      <c r="D11" s="43" t="s">
        <v>45</v>
      </c>
      <c r="E11" s="12">
        <v>75.400000000000006</v>
      </c>
      <c r="F11" s="33">
        <v>7</v>
      </c>
      <c r="G11" s="34">
        <f>ROUND(E11*F11,2)</f>
        <v>527.79999999999995</v>
      </c>
      <c r="H11" s="21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9"/>
    </row>
    <row r="12" spans="1:39" s="15" customFormat="1" ht="12.75" x14ac:dyDescent="0.25">
      <c r="A12" s="26" t="s">
        <v>49</v>
      </c>
      <c r="B12" s="35" t="s">
        <v>18</v>
      </c>
      <c r="C12" s="35" t="s">
        <v>19</v>
      </c>
      <c r="D12" s="44"/>
      <c r="E12" s="35"/>
      <c r="F12" s="45"/>
      <c r="G12" s="46"/>
      <c r="H12" s="22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4"/>
    </row>
    <row r="13" spans="1:39" s="10" customFormat="1" ht="38.25" x14ac:dyDescent="0.25">
      <c r="A13" s="27">
        <v>4</v>
      </c>
      <c r="B13" s="11" t="s">
        <v>20</v>
      </c>
      <c r="C13" s="11" t="s">
        <v>21</v>
      </c>
      <c r="D13" s="43" t="s">
        <v>44</v>
      </c>
      <c r="E13" s="12">
        <v>4674.8</v>
      </c>
      <c r="F13" s="33">
        <v>3.2</v>
      </c>
      <c r="G13" s="34">
        <f t="shared" ref="G13:G21" si="0">ROUND(E13*F13,2)</f>
        <v>14959.36</v>
      </c>
      <c r="H13" s="21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9"/>
    </row>
    <row r="14" spans="1:39" s="10" customFormat="1" ht="25.5" x14ac:dyDescent="0.25">
      <c r="A14" s="27">
        <f>A13+1</f>
        <v>5</v>
      </c>
      <c r="B14" s="11" t="s">
        <v>22</v>
      </c>
      <c r="C14" s="11" t="s">
        <v>23</v>
      </c>
      <c r="D14" s="43" t="s">
        <v>24</v>
      </c>
      <c r="E14" s="12">
        <v>28.841000000000001</v>
      </c>
      <c r="F14" s="33">
        <v>350</v>
      </c>
      <c r="G14" s="34">
        <f t="shared" si="0"/>
        <v>10094.35</v>
      </c>
      <c r="H14" s="21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9"/>
    </row>
    <row r="15" spans="1:39" s="10" customFormat="1" ht="51" x14ac:dyDescent="0.25">
      <c r="A15" s="27">
        <f t="shared" ref="A15:A21" si="1">A14+1</f>
        <v>6</v>
      </c>
      <c r="B15" s="11" t="s">
        <v>25</v>
      </c>
      <c r="C15" s="11" t="s">
        <v>26</v>
      </c>
      <c r="D15" s="43" t="s">
        <v>44</v>
      </c>
      <c r="E15" s="12">
        <v>4674.8</v>
      </c>
      <c r="F15" s="33">
        <v>2</v>
      </c>
      <c r="G15" s="34">
        <f t="shared" si="0"/>
        <v>9349.6</v>
      </c>
      <c r="H15" s="21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9"/>
    </row>
    <row r="16" spans="1:39" s="10" customFormat="1" ht="25.5" x14ac:dyDescent="0.25">
      <c r="A16" s="27">
        <f t="shared" si="1"/>
        <v>7</v>
      </c>
      <c r="B16" s="11" t="s">
        <v>27</v>
      </c>
      <c r="C16" s="11" t="s">
        <v>28</v>
      </c>
      <c r="D16" s="43" t="s">
        <v>44</v>
      </c>
      <c r="E16" s="12">
        <v>4524</v>
      </c>
      <c r="F16" s="33">
        <v>9</v>
      </c>
      <c r="G16" s="34">
        <f t="shared" si="0"/>
        <v>40716</v>
      </c>
      <c r="H16" s="21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9"/>
    </row>
    <row r="17" spans="1:39" s="10" customFormat="1" ht="27.75" customHeight="1" x14ac:dyDescent="0.25">
      <c r="A17" s="27">
        <f t="shared" si="1"/>
        <v>8</v>
      </c>
      <c r="B17" s="11" t="s">
        <v>22</v>
      </c>
      <c r="C17" s="11" t="s">
        <v>29</v>
      </c>
      <c r="D17" s="43" t="s">
        <v>46</v>
      </c>
      <c r="E17" s="12">
        <v>4614.4800000000005</v>
      </c>
      <c r="F17" s="33">
        <v>26</v>
      </c>
      <c r="G17" s="34">
        <f t="shared" si="0"/>
        <v>119976.48</v>
      </c>
      <c r="H17" s="21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9"/>
    </row>
    <row r="18" spans="1:39" s="10" customFormat="1" ht="38.25" x14ac:dyDescent="0.25">
      <c r="A18" s="27">
        <f t="shared" si="1"/>
        <v>9</v>
      </c>
      <c r="B18" s="11" t="s">
        <v>22</v>
      </c>
      <c r="C18" s="11" t="s">
        <v>30</v>
      </c>
      <c r="D18" s="43" t="s">
        <v>46</v>
      </c>
      <c r="E18" s="12">
        <v>4614.4800000000005</v>
      </c>
      <c r="F18" s="33">
        <v>6.5</v>
      </c>
      <c r="G18" s="34">
        <f t="shared" si="0"/>
        <v>29994.12</v>
      </c>
      <c r="H18" s="21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9"/>
    </row>
    <row r="19" spans="1:39" s="10" customFormat="1" ht="51" x14ac:dyDescent="0.25">
      <c r="A19" s="27">
        <f t="shared" si="1"/>
        <v>10</v>
      </c>
      <c r="B19" s="11" t="s">
        <v>25</v>
      </c>
      <c r="C19" s="11" t="s">
        <v>26</v>
      </c>
      <c r="D19" s="43" t="s">
        <v>46</v>
      </c>
      <c r="E19" s="12">
        <v>4614.4800000000005</v>
      </c>
      <c r="F19" s="33">
        <v>2</v>
      </c>
      <c r="G19" s="34">
        <f t="shared" si="0"/>
        <v>9228.9599999999991</v>
      </c>
      <c r="H19" s="21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9"/>
    </row>
    <row r="20" spans="1:39" s="10" customFormat="1" ht="25.5" x14ac:dyDescent="0.25">
      <c r="A20" s="27">
        <f t="shared" si="1"/>
        <v>11</v>
      </c>
      <c r="B20" s="11" t="s">
        <v>31</v>
      </c>
      <c r="C20" s="11" t="s">
        <v>32</v>
      </c>
      <c r="D20" s="43" t="s">
        <v>46</v>
      </c>
      <c r="E20" s="12">
        <v>4524</v>
      </c>
      <c r="F20" s="33">
        <v>27</v>
      </c>
      <c r="G20" s="34">
        <f t="shared" si="0"/>
        <v>122148</v>
      </c>
      <c r="H20" s="21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9"/>
    </row>
    <row r="21" spans="1:39" s="10" customFormat="1" ht="38.25" x14ac:dyDescent="0.25">
      <c r="A21" s="27">
        <f t="shared" si="1"/>
        <v>12</v>
      </c>
      <c r="B21" s="11" t="s">
        <v>31</v>
      </c>
      <c r="C21" s="11" t="s">
        <v>33</v>
      </c>
      <c r="D21" s="43" t="s">
        <v>46</v>
      </c>
      <c r="E21" s="12">
        <v>4524</v>
      </c>
      <c r="F21" s="33">
        <v>9</v>
      </c>
      <c r="G21" s="34">
        <f t="shared" si="0"/>
        <v>40716</v>
      </c>
      <c r="H21" s="21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9"/>
    </row>
    <row r="22" spans="1:39" s="15" customFormat="1" ht="14.25" customHeight="1" x14ac:dyDescent="0.25">
      <c r="A22" s="26" t="s">
        <v>50</v>
      </c>
      <c r="B22" s="35" t="s">
        <v>34</v>
      </c>
      <c r="C22" s="35" t="s">
        <v>35</v>
      </c>
      <c r="D22" s="44"/>
      <c r="E22" s="35"/>
      <c r="F22" s="45"/>
      <c r="G22" s="46"/>
      <c r="H22" s="22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4"/>
    </row>
    <row r="23" spans="1:39" s="10" customFormat="1" ht="24.95" customHeight="1" x14ac:dyDescent="0.25">
      <c r="A23" s="27">
        <f>A21+1</f>
        <v>13</v>
      </c>
      <c r="B23" s="11" t="s">
        <v>36</v>
      </c>
      <c r="C23" s="11" t="s">
        <v>37</v>
      </c>
      <c r="D23" s="43" t="s">
        <v>44</v>
      </c>
      <c r="E23" s="12">
        <v>2262</v>
      </c>
      <c r="F23" s="33">
        <v>2</v>
      </c>
      <c r="G23" s="34">
        <f>ROUND(E23*F23,2)</f>
        <v>4524</v>
      </c>
      <c r="H23" s="21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9"/>
    </row>
    <row r="24" spans="1:39" s="10" customFormat="1" ht="25.5" x14ac:dyDescent="0.25">
      <c r="A24" s="27">
        <f>A23+1</f>
        <v>14</v>
      </c>
      <c r="B24" s="11" t="s">
        <v>43</v>
      </c>
      <c r="C24" s="11" t="s">
        <v>38</v>
      </c>
      <c r="D24" s="43" t="s">
        <v>44</v>
      </c>
      <c r="E24" s="12">
        <v>225.5</v>
      </c>
      <c r="F24" s="33">
        <v>18</v>
      </c>
      <c r="G24" s="34">
        <f>ROUND(E24*F24,2)</f>
        <v>4059</v>
      </c>
      <c r="H24" s="21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9"/>
    </row>
    <row r="25" spans="1:39" s="16" customFormat="1" ht="15.75" x14ac:dyDescent="0.25">
      <c r="A25" s="37"/>
      <c r="B25" s="38"/>
      <c r="C25" s="56" t="s">
        <v>40</v>
      </c>
      <c r="D25" s="56"/>
      <c r="E25" s="56"/>
      <c r="F25" s="61">
        <f>SUM(G8:G24)</f>
        <v>411571.67</v>
      </c>
      <c r="G25" s="62"/>
      <c r="H25" s="23"/>
    </row>
    <row r="26" spans="1:39" s="17" customFormat="1" ht="15.75" x14ac:dyDescent="0.25">
      <c r="A26" s="39"/>
      <c r="B26" s="40"/>
      <c r="C26" s="56" t="s">
        <v>41</v>
      </c>
      <c r="D26" s="56"/>
      <c r="E26" s="56"/>
      <c r="F26" s="57">
        <f>ROUND(F25*0.23,2)</f>
        <v>94661.48</v>
      </c>
      <c r="G26" s="58"/>
      <c r="H26" s="24"/>
    </row>
    <row r="27" spans="1:39" s="17" customFormat="1" ht="16.5" thickBot="1" x14ac:dyDescent="0.3">
      <c r="A27" s="41"/>
      <c r="B27" s="42"/>
      <c r="C27" s="55" t="s">
        <v>42</v>
      </c>
      <c r="D27" s="55"/>
      <c r="E27" s="55"/>
      <c r="F27" s="59">
        <f>F26+F25</f>
        <v>506233.14999999997</v>
      </c>
      <c r="G27" s="60"/>
      <c r="H27" s="24"/>
    </row>
  </sheetData>
  <mergeCells count="11">
    <mergeCell ref="C26:E26"/>
    <mergeCell ref="F26:G26"/>
    <mergeCell ref="C27:E27"/>
    <mergeCell ref="F27:G27"/>
    <mergeCell ref="A1:G1"/>
    <mergeCell ref="A2:G2"/>
    <mergeCell ref="A3:F3"/>
    <mergeCell ref="B6:G6"/>
    <mergeCell ref="C7:G7"/>
    <mergeCell ref="C25:E25"/>
    <mergeCell ref="F25:G25"/>
  </mergeCells>
  <pageMargins left="0.82677165354330717" right="0.39370078740157483" top="0.74803149606299213" bottom="0.74803149606299213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TER pdf</vt:lpstr>
      <vt:lpstr>'TER pdf'!Obszar_wydruku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Andrzej_Sporny</dc:creator>
  <cp:lastModifiedBy>Krzysztof Biczysko</cp:lastModifiedBy>
  <cp:lastPrinted>2017-07-25T06:23:45Z</cp:lastPrinted>
  <dcterms:created xsi:type="dcterms:W3CDTF">2017-06-01T08:05:36Z</dcterms:created>
  <dcterms:modified xsi:type="dcterms:W3CDTF">2017-07-25T06:24:42Z</dcterms:modified>
</cp:coreProperties>
</file>